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中央、省州资金" sheetId="1" r:id="rId1"/>
    <sheet name="县级配套资金" sheetId="2" r:id="rId2"/>
  </sheets>
  <definedNames>
    <definedName name="_xlnm._FilterDatabase" localSheetId="0" hidden="1">中央、省州资金!$A$3:$M$39</definedName>
    <definedName name="_xlnm.Print_Titles" localSheetId="0">中央、省州资金!$3:$3</definedName>
  </definedNames>
  <calcPr calcId="144525"/>
</workbook>
</file>

<file path=xl/sharedStrings.xml><?xml version="1.0" encoding="utf-8"?>
<sst xmlns="http://schemas.openxmlformats.org/spreadsheetml/2006/main" count="241" uniqueCount="147">
  <si>
    <t>囊谦县2021年度财政衔接推进乡村振兴补助项目实施完成情况的公示</t>
  </si>
  <si>
    <t>序号</t>
  </si>
  <si>
    <t>资金文号</t>
  </si>
  <si>
    <t>资金类别</t>
  </si>
  <si>
    <t>资金额（万元）</t>
  </si>
  <si>
    <t>建议研究的资金使用计划</t>
  </si>
  <si>
    <t>简要建设内容（具体内容以项目方案为准）</t>
  </si>
  <si>
    <t>投资估算（万元）</t>
  </si>
  <si>
    <t>拟列入年度资金投入额（万元）</t>
  </si>
  <si>
    <t>计划开工时间</t>
  </si>
  <si>
    <t>计划完工时间</t>
  </si>
  <si>
    <t>实施单位</t>
  </si>
  <si>
    <t>年度完成情况及进度</t>
  </si>
  <si>
    <t>青财农字〔2020〕2037号</t>
  </si>
  <si>
    <t>扶贫发展</t>
  </si>
  <si>
    <t>三个示范村建设项目</t>
  </si>
  <si>
    <t>为大桥村、果永村、青土村试点村的产业发展、基础设施及公共服务功能进行完善。主要建设内容为：新建围墙、大门，道路硬化，污水、雨水、入室给水管道及绿化工程</t>
  </si>
  <si>
    <t>中央衔接补助资金</t>
  </si>
  <si>
    <t>乡村振兴局</t>
  </si>
  <si>
    <t>囊谦县产业带动黑青稞啤酒厂功能提升完善项目</t>
  </si>
  <si>
    <r>
      <rPr>
        <sz val="11"/>
        <rFont val="仿宋"/>
        <charset val="134"/>
      </rPr>
      <t>厂房、办公用房及库房增加外墙保温，共计3312㎡；办公用房彩钢坡560㎡；厂房及库房防水树脂瓦屋面1870㎡；改造60㎡公共卫生间一间及配套35m</t>
    </r>
    <r>
      <rPr>
        <sz val="11"/>
        <rFont val="方正书宋_GBK"/>
        <charset val="134"/>
      </rPr>
      <t>³</t>
    </r>
    <r>
      <rPr>
        <sz val="11"/>
        <rFont val="仿宋"/>
        <charset val="134"/>
      </rPr>
      <t>玻璃钢化粪池1座；厂房内购置成品公厕一座；厂内维修供水管道200m；购置50m</t>
    </r>
    <r>
      <rPr>
        <sz val="11"/>
        <rFont val="方正书宋_GBK"/>
        <charset val="134"/>
      </rPr>
      <t>³</t>
    </r>
    <r>
      <rPr>
        <sz val="11"/>
        <rFont val="仿宋"/>
        <charset val="134"/>
      </rPr>
      <t>保温储水箱1套、电锅炉设备1套及净水设备1套</t>
    </r>
  </si>
  <si>
    <t>3.2021年度金融扶贫贷款贴项目</t>
  </si>
  <si>
    <t>发放扶贫小额贷款财政贴息</t>
  </si>
  <si>
    <t>完工</t>
  </si>
  <si>
    <t>囊谦县黑青稞啤酒生产线引进采购安装项目</t>
  </si>
  <si>
    <t>购置啤酒生产线 1 条，包括原料处理系统、糖化系统、发酵系统、 酵母扩培系统、 CIP 清洗系统站、工艺水罐系统、空压系统、过滤系统、 能源系统、控制系统以及灌装等设备</t>
  </si>
  <si>
    <t>囊谦县乡村旅游“夜经济”创新创业风情街项目</t>
  </si>
  <si>
    <t>原香达镇步行街市场整体亮化；市场顶棚阳光板封闭，面积1500㎡；市场外墙面粉刷，面积3000㎡；市场内制作木质售货亭10个、木质售货车5个；改造维修120㎡卫生间两间，市场内外供暖管沟管道新建改造安装。</t>
  </si>
  <si>
    <t>6.示范乡镇产业基地建设项目（香达镇）</t>
  </si>
  <si>
    <t>在香达镇实施示范乡镇产业基地建设项目</t>
  </si>
  <si>
    <t>香达镇</t>
  </si>
  <si>
    <t>7.乡村旅游示范村建设项目（香达镇香达村）</t>
  </si>
  <si>
    <t>在香达镇香达村实施乡村旅游示范村建设项目</t>
  </si>
  <si>
    <t>8.2021年囊谦县“两后生”接受中、高职教育补助项目</t>
  </si>
  <si>
    <t>对囊谦县“两后生”接受中、高职教育进行补助.其中不包括2021年接受中、高职教育新生</t>
  </si>
  <si>
    <t>9.香达镇环境治理禁塑增收产业项目</t>
  </si>
  <si>
    <t>购置200台可降解自主取袋机</t>
  </si>
  <si>
    <t>10囊谦县东坝乡尕麦村规模性藏羊养殖项目</t>
  </si>
  <si>
    <t>购买藏羊1000只，羊饲料，搭建暖棚、畜圈、储草棚等</t>
  </si>
  <si>
    <t>东坝乡</t>
  </si>
  <si>
    <t>11.囊谦县藏药材加工车间建设项目</t>
  </si>
  <si>
    <t>新建藏药加工车间 1 栋，总建筑面积 1697.76 ㎡，配套建设室外给排水、供电线路、供暖管网、道路地坪、绿化等</t>
  </si>
  <si>
    <t>12.囊谦县七乡镇农村牧区饮水安全工程</t>
  </si>
  <si>
    <t>新建2座引水口及3座蓄水池，其中10吨泉室2座、30吨蓄水池2座、50吨蓄水池1座、廊道维修1座、30吨蓄水池维修1座。砼路面拆除及恢复100米、检查井12座、分水井7座、入户井新建186座（其中维修13座）。引水主管共4876米、供水主管6864米、供水支管6689米、部分入户井配套接水池52个、入户管道6540米及水源保护等。新建机井16座，其中40米机井2座、45米机井4座、50米机井5座、60米机井5座</t>
  </si>
  <si>
    <t>水务局</t>
  </si>
  <si>
    <t>13.囊谦县饲草料加工厂功能补充完善项目</t>
  </si>
  <si>
    <r>
      <rPr>
        <sz val="11"/>
        <rFont val="仿宋"/>
        <charset val="134"/>
      </rPr>
      <t>新建饲料加工棚1栋、一层砌体桁架结构、建筑面积800㎡；库房1栋、一层钢架结构、建筑面积500㎡；水泥混凝土硬化道路及场地5000㎡；购置15kw饲草粉碎机1台、22kw固定打捆包膜机1台、CPC50叉车1台、76kw抓草车1台（另配容量1m</t>
    </r>
    <r>
      <rPr>
        <sz val="11"/>
        <rFont val="方正书宋_GBK"/>
        <charset val="134"/>
      </rPr>
      <t>³</t>
    </r>
    <r>
      <rPr>
        <sz val="11"/>
        <rFont val="仿宋"/>
        <charset val="134"/>
      </rPr>
      <t>斗1只）、600马力运输车1辆、220马力运输车1辆、托盘500个、装卸运输皮带机1台、1.5kw切片机1台,购置95kw高效节能烘干机1台、5kw高位码垛机1台</t>
    </r>
  </si>
  <si>
    <t>14.囊谦县村级道路桥涵短板补齐项目</t>
  </si>
  <si>
    <t>觉拉乡肖尚村新建水泥混凝土道路3.52km，整修原有砂路11.1km；吉尼赛乡吉来村盘尼巴社1-φ1.5m波纹管涵一道、拉翁村查秀社2-8.0m小桥一座、麦曲村久然社2-8.0m小桥一座。</t>
  </si>
  <si>
    <t>囊谦县生态牦牛、藏羊养殖示范基地 建设项目</t>
  </si>
  <si>
    <t>（1）引进优质牦牛、藏羊品种，共购买牦牛 2021 头，其中种牛 337 头，生产母牛（3～4 岁）1684 头；购买藏羊 6666 只，其中种公羊 215 只， 生产母羊（3～4 岁）6451 只。 （2）根据国营马场现有草场面积，考虑草场承载能力，根据《天然草 地合理载畜量的计算》，1 个羊单位每年需要天然草场的面积为 13～15 亩，
囊谦县生态牦牛、藏羊养殖示范基地建设项目 创鑫工程咨询股份有限公司 第 5 页 本项目 1 个羊单位每年需要天然草场的面积按 13 亩考虑，1 头牦牛所需草 场的面积为 4 个羊单位，则每年需要草场面积为 52 亩。国营马场现有草场 面积为 76200 亩，考虑草畜平衡及草场承载能力，可养殖牦牛 715 头，藏 羊 3000 只。其余牦牛和藏羊按各乡镇人口数分配至各乡镇，利用各乡镇合 作社现有资源进行养殖。 （3）根据牛羊占用面积（每只羊占用面积为 1.0～1.2 ㎡，每头牛占 用面积为 5 个羊单位，则每头牛占用面积为 5 ㎡），本项目新建畜棚 3 栋， 每栋建筑面积均为 800 ㎡，总建筑面积 2400 ㎡，以及建设相应的配套设施， 畜棚主要考虑在国营马场内建设，各乡镇合作社利用现有设施。</t>
  </si>
  <si>
    <t>囊谦强农惠牧生态富民有限公司</t>
  </si>
  <si>
    <t>少数民族扶贫</t>
  </si>
  <si>
    <t>1.囊谦县2021年第一批少数民族发展资金建设项目</t>
  </si>
  <si>
    <t>一、吉曲乡加麻村交达囊牧场（5.244公里）；吉曲乡加麻村班沟牧场（1.98公里）；吉曲乡山荣村久红社管涵桥修建；毛庄乡麻永村（6.441公里）；白扎乡东帕村水渠维修项目（464米）；香达镇大桥村阿泽社河道治理项目 （两侧536米）；毛庄乡孜荣村吊桥加固项目；吉曲乡3*1.5米管涵桥架设</t>
  </si>
  <si>
    <t>少数民族发展资金</t>
  </si>
  <si>
    <t>民宗局</t>
  </si>
  <si>
    <t>青财农字〔2021〕544号</t>
  </si>
  <si>
    <t>财政衔接推进乡村振兴补助</t>
  </si>
  <si>
    <t>1.2021年度生态管护员补助项目</t>
  </si>
  <si>
    <t>为全县3164名草管员发放补助</t>
  </si>
  <si>
    <t>省级衔接补助资金</t>
  </si>
  <si>
    <t>自然资源局</t>
  </si>
  <si>
    <t>2.囊谦县2021年“雨露计划”短期技能培训</t>
  </si>
  <si>
    <t>按照“有意愿的适龄脱贫人口劳动力家庭开展劳动技能培训,让有适龄劳动人口的脱贫家庭有1名技能劳动者”的扶贫政策,围绕2021年脱贫巩固提升,巩固脱贫成果与乡村振兴有效衔接，拟完成630名有意愿的脱贫户劳动力培训,使其培训后能尽快帮助实现就近就地转移就业、实现“就业一人致富一户”的目的。</t>
  </si>
  <si>
    <t>囊谦县农村公路财政扶贫乡村振兴衔接项目</t>
  </si>
  <si>
    <t>建设道路总里程138.3公里，全线按四级公路（Ⅱ类）标准设计，设计速度15公里/小时，全线道路路基宽度4.5米，路面宽3.5米。两侧为0.5米路肩，其中毛庄乡嘎丁寺旅游公路、香达镇巴米村道路为水泥砼路面外，其余均为级配砂砾路面</t>
  </si>
  <si>
    <t>交通局</t>
  </si>
  <si>
    <t>5.囊谦县乡村振兴环境综合整治项目</t>
  </si>
  <si>
    <t>建设囊谦县全县城内水厕、垃圾分类转运站</t>
  </si>
  <si>
    <t>住建局</t>
  </si>
  <si>
    <t>5.囊谦县乡村振兴环境综合整治设备购置项目</t>
  </si>
  <si>
    <t>购置垃圾压缩车、垃圾收集车、垃圾转运车、马路洗扫车、分类式垃圾箱等附属配套设施。</t>
  </si>
  <si>
    <t>囊谦县购置养护机械设备项目</t>
  </si>
  <si>
    <t>购置养护机械29台，其中大型挖掘机1台，小型挖掘机1台、装载机1台，压路机1台，翻斗车12辆，板车2台，推土机1台</t>
  </si>
  <si>
    <t>/</t>
  </si>
  <si>
    <t>青财农字〔2021〕549号</t>
  </si>
  <si>
    <t>囊谦县巩固脱贫攻坚成果与乡村振兴有效衔接发展村集体经济（40村农机购置）项目</t>
  </si>
  <si>
    <t>购置604M型轮式拖拉机40辆、327液压翻转犁40台、12型旋耕施肥播种机40台、3.0A全喂入稻麦联合收割机40台，1804-D轮式拖拉机5辆、535液压翻转犁5台、250H型旋耕机5台、1600捡拾机5台。</t>
  </si>
  <si>
    <t>囊谦县香达村饮水巩固提升项目</t>
  </si>
  <si>
    <t>新建从那荣沟水源地至坦荣蓄水池的DN300给水管4800米，给水检查井5座、给水阀门井4座、阀门4个、安全阀8个。</t>
  </si>
  <si>
    <t>囊谦县香达镇大桥村村容村貌整治及民族团结大桥提升改造建设项目</t>
  </si>
  <si>
    <t>新建102.63平方米公共卫生厕所一座，山体上采用钢架结构树立规格6米的藏汉双语大字10个；河畔用鹅卵石铺设尺寸为12米的大字14个，底部种植绿植；树立尺寸为9米*3米*2米的雕塑一座；山体时刻规格为30米*16.5米的党旗一面；建设彩虹门一座，规格为8米*6米*1.2米；建设尺寸为6米*4米*1.2米的照壁牌一座；建设观景长廊、休闲长廊689.56平方米；民族团结大桥亮化一座；建设停车场1400平方米，附带路灯，沉沙池。</t>
  </si>
  <si>
    <t>青财农字〔2021〕551号</t>
  </si>
  <si>
    <t>项目管理费</t>
  </si>
  <si>
    <t>2021年财政衔接推进乡村振兴补助资金项目管理费</t>
  </si>
  <si>
    <t>用于全县乡村振兴项目管理费用</t>
  </si>
  <si>
    <t>青财农字〔2021〕1388号</t>
  </si>
  <si>
    <t>2021年囊谦县“两后生”教育补助项目</t>
  </si>
  <si>
    <t>对囊谦县“两后生”接受预科、大专、本科教育进行补助</t>
  </si>
  <si>
    <t>致富带头人培训</t>
  </si>
  <si>
    <t>对全县33名致富带头能人进行培训</t>
  </si>
  <si>
    <t>小计</t>
  </si>
  <si>
    <t>青财农字〔2021〕1391号</t>
  </si>
  <si>
    <t>评估补助</t>
  </si>
  <si>
    <t>扶贫资产评估工作补助</t>
  </si>
  <si>
    <t>委托有资质的第三方机构对全县扶贫资产开展评估工作</t>
  </si>
  <si>
    <t>青财农字〔2021〕1538号</t>
  </si>
  <si>
    <t>囊谦县东坝乡人畜饮水补针点睛项目</t>
  </si>
  <si>
    <t>该项目主要任务为采取小口机井供水方式，解决囊谦县东坝乡共100个供水区，项目涉及共211户1473人，大牲畜10539头（只）的生活饮水问题，新建机井100眼，其中40m机井9眼、50m机井37眼、60m机井42眼、80m机井12眼</t>
  </si>
  <si>
    <t>囊谦县着晓乡人畜饮水补针点睛项目</t>
  </si>
  <si>
    <t>囊谦县着晓乡巴尕村、优永
存、尖作村、交西村、茶哈村和班多村共 6 个行政村 65 个社（畜群小组）239 户 1759
人、15860 头牲畜的饮水安全问题。以改善当地牧民的生产生活条件，促进地区经济
的发展。
该工程采用机井供水方式。通过工程功能分析，主要为机井工程。工程新建机井
利品峰建设工程有限公司 5
囊谦县着晓乡人畜饮水补针点睛项目
6 利品峰建设工程有限公司
129 座，其中 30m 机井 14 座、40m 机井 42 座、50m 机井 41 座、60m 机井 25 座、80m
机井 7 座。</t>
  </si>
  <si>
    <t xml:space="preserve"> </t>
  </si>
  <si>
    <t>2021年度脱贫攻坚成果巩固拓展与乡村振兴县级财政专项预算表</t>
  </si>
  <si>
    <t>脱贫攻坚预算名称</t>
  </si>
  <si>
    <t>建设内容</t>
  </si>
  <si>
    <t>资金额度（万元）</t>
  </si>
  <si>
    <t>资金支出情况（万元）</t>
  </si>
  <si>
    <t xml:space="preserve">支出率（%）
</t>
  </si>
  <si>
    <t>剩余资金（万元）</t>
  </si>
  <si>
    <t>备注</t>
  </si>
  <si>
    <t>第一批</t>
  </si>
  <si>
    <t>第二批</t>
  </si>
  <si>
    <t>第三批</t>
  </si>
  <si>
    <t>第四批</t>
  </si>
  <si>
    <t>第五批</t>
  </si>
  <si>
    <t>第六批</t>
  </si>
  <si>
    <t>第七批</t>
  </si>
  <si>
    <t>第八批</t>
  </si>
  <si>
    <t>第九批</t>
  </si>
  <si>
    <t>第十批</t>
  </si>
  <si>
    <t>第十一批</t>
  </si>
  <si>
    <t>合计</t>
  </si>
  <si>
    <t>县乡脱贫攻坚档案资料管理费用</t>
  </si>
  <si>
    <t>县乡脱贫攻坚档案资料规范整理装订移交和存档</t>
  </si>
  <si>
    <t>囊谦县易地扶贫扶贫搬迁基础短板补齐项目</t>
  </si>
  <si>
    <t>囊谦县瓦作村生态畜牧业农牧民专业合作社</t>
  </si>
  <si>
    <t>白扎乡也巴村异地搬迁河岸护脚墙建设</t>
  </si>
  <si>
    <t>单位名称：青海中智同会计事务所（普通合伙）；单位账号：105050218311；开户行：中国银行股份有限公司西宁市物流园区支行</t>
  </si>
  <si>
    <t>囊谦县白扎乡巴麦村旅游扶贫人饮工程</t>
  </si>
  <si>
    <t>“十三五”易地扶贫搬迁项目后续管理费</t>
  </si>
  <si>
    <t>攻坚期易地扶贫搬迁项目房不动产权办证测绘、证书工本及资料印制费</t>
  </si>
  <si>
    <t>县文化广场产业商铺项目建设短板资金</t>
  </si>
  <si>
    <t>用于县文化广场产业商铺项目短板建设</t>
  </si>
  <si>
    <t>吉曲乡瓦卡村人饮工程维护扩能</t>
  </si>
  <si>
    <t>吉尼赛麦曲村要尔格社电线架设项目</t>
  </si>
  <si>
    <t>吉尼赛麦曲村要尔格社</t>
  </si>
  <si>
    <t>脱贫攻坚成果巩固拓展与乡村振兴工作自查自检评估、观摩交流</t>
  </si>
  <si>
    <t>囊谦县易地扶贫扶贫项目用地补划</t>
  </si>
  <si>
    <t>单位名称：青海中煤地质工程有限责任公司；单位账号：63050138360500000116；开户行：中国建设银行股份有限公司西宁文逸路支行</t>
  </si>
  <si>
    <t>脱贫攻坚成果巩固拓展与乡村振兴工作衔接项目管理费</t>
  </si>
  <si>
    <t>领导小组办公室运转、行业扶贫管理、下乡调研、人员聘用、车辆租赁维护；脱贫攻坚成果巩固拓展与乡村振兴工作宣传、报道、 资料印刷、制作等</t>
  </si>
  <si>
    <t>单位名称：青海文琅商贸有限公司；单位账号：2806005609000039495；开户行：中国工商银行西宁市中庄支行</t>
  </si>
  <si>
    <t>囊谦县吉曲乡山荣村易地扶贫搬迁安置点防洪及道路项目</t>
  </si>
  <si>
    <t>河道治理750米，硬化道路1615.4平方米，室外太阳能路灯22盏。</t>
  </si>
  <si>
    <t>囊谦县东坝乡果永村易地扶贫搬迁安置点功能完善项目</t>
  </si>
  <si>
    <t>建设安置点广场一处，包括花砖广场2800平方米、挡墙1200立方米、休闲椅14座、健身器材12组、太阳能路灯12盏、树31棵、防护栏杆230米，旱厕1座、建筑面积59.09㎡。</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</si>
</sst>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7">
    <font>
      <sz val="11"/>
      <color theme="1"/>
      <name val="宋体"/>
      <charset val="134"/>
      <scheme val="minor"/>
    </font>
    <font>
      <b/>
      <sz val="18"/>
      <color theme="1"/>
      <name val="宋体"/>
      <charset val="134"/>
      <scheme val="minor"/>
    </font>
    <font>
      <b/>
      <sz val="12"/>
      <color theme="1"/>
      <name val="宋体"/>
      <charset val="134"/>
      <scheme val="minor"/>
    </font>
    <font>
      <sz val="11"/>
      <name val="宋体"/>
      <charset val="134"/>
      <scheme val="minor"/>
    </font>
    <font>
      <b/>
      <sz val="11"/>
      <color theme="1"/>
      <name val="宋体"/>
      <charset val="134"/>
      <scheme val="minor"/>
    </font>
    <font>
      <b/>
      <sz val="12"/>
      <name val="宋体"/>
      <charset val="134"/>
      <scheme val="minor"/>
    </font>
    <font>
      <sz val="11"/>
      <color rgb="FFFF0000"/>
      <name val="宋体"/>
      <charset val="134"/>
      <scheme val="minor"/>
    </font>
    <font>
      <sz val="11"/>
      <name val="宋体"/>
      <charset val="134"/>
    </font>
    <font>
      <sz val="11"/>
      <color rgb="FFFF0000"/>
      <name val="宋体"/>
      <charset val="134"/>
    </font>
    <font>
      <b/>
      <sz val="20"/>
      <name val="宋体"/>
      <charset val="134"/>
    </font>
    <font>
      <b/>
      <sz val="12"/>
      <name val="宋体"/>
      <charset val="134"/>
    </font>
    <font>
      <sz val="11"/>
      <name val="仿宋"/>
      <charset val="134"/>
    </font>
    <font>
      <b/>
      <sz val="11"/>
      <name val="仿宋"/>
      <charset val="134"/>
    </font>
    <font>
      <sz val="9"/>
      <name val="宋体"/>
      <charset val="134"/>
    </font>
    <font>
      <sz val="9"/>
      <name val="仿宋"/>
      <charset val="134"/>
    </font>
    <font>
      <b/>
      <sz val="11"/>
      <name val="宋体"/>
      <charset val="134"/>
    </font>
    <font>
      <sz val="9"/>
      <name val="Times New Roman"/>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sz val="11"/>
      <name val="方正书宋_GBK"/>
      <charset val="134"/>
    </font>
  </fonts>
  <fills count="34">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6"/>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5"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auto="true"/>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8" fillId="1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7"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7" fillId="2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9" fillId="0" borderId="10"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12" borderId="0" applyNumberFormat="false" applyBorder="false" applyAlignment="false" applyProtection="false">
      <alignment vertical="center"/>
    </xf>
    <xf numFmtId="0" fontId="25" fillId="14" borderId="8" applyNumberFormat="false" applyAlignment="false" applyProtection="false">
      <alignment vertical="center"/>
    </xf>
    <xf numFmtId="0" fontId="3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34" fillId="32" borderId="8" applyNumberFormat="false" applyAlignment="false" applyProtection="false">
      <alignment vertical="center"/>
    </xf>
    <xf numFmtId="0" fontId="24" fillId="14" borderId="6" applyNumberFormat="false" applyAlignment="false" applyProtection="false">
      <alignment vertical="center"/>
    </xf>
    <xf numFmtId="0" fontId="35" fillId="33" borderId="13" applyNumberFormat="false" applyAlignment="false" applyProtection="false">
      <alignment vertical="center"/>
    </xf>
    <xf numFmtId="0" fontId="33" fillId="0" borderId="12" applyNumberFormat="false" applyFill="false" applyAlignment="false" applyProtection="false">
      <alignment vertical="center"/>
    </xf>
    <xf numFmtId="0" fontId="17" fillId="21"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0" fillId="15" borderId="7"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20" fillId="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7" fillId="10" borderId="0" applyNumberFormat="false" applyBorder="false" applyAlignment="false" applyProtection="false">
      <alignment vertical="center"/>
    </xf>
  </cellStyleXfs>
  <cellXfs count="60">
    <xf numFmtId="0" fontId="0" fillId="0" borderId="0" xfId="0">
      <alignment vertical="center"/>
    </xf>
    <xf numFmtId="0" fontId="0" fillId="2" borderId="0" xfId="0" applyFill="true">
      <alignment vertical="center"/>
    </xf>
    <xf numFmtId="0" fontId="0" fillId="0" borderId="0" xfId="0" applyAlignment="true">
      <alignment vertical="center" wrapText="true"/>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0" fillId="2" borderId="1" xfId="0" applyFill="true" applyBorder="true" applyAlignment="true">
      <alignment horizontal="center" vertical="center" wrapText="true"/>
    </xf>
    <xf numFmtId="0" fontId="0" fillId="0" borderId="1" xfId="0"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3" fillId="3" borderId="1" xfId="0" applyFont="true" applyFill="true" applyBorder="true" applyAlignment="true">
      <alignment horizontal="center" vertical="center"/>
    </xf>
    <xf numFmtId="0" fontId="0" fillId="3" borderId="1" xfId="0" applyFill="true" applyBorder="true" applyAlignment="true">
      <alignment horizontal="center" vertical="center"/>
    </xf>
    <xf numFmtId="0" fontId="6" fillId="0" borderId="1" xfId="0" applyFont="true" applyFill="true" applyBorder="true" applyAlignment="true">
      <alignment horizontal="center" vertical="center"/>
    </xf>
    <xf numFmtId="0" fontId="0" fillId="3" borderId="0" xfId="0" applyFill="true">
      <alignment vertical="center"/>
    </xf>
    <xf numFmtId="0" fontId="0" fillId="2" borderId="1" xfId="0" applyFill="true" applyBorder="true" applyAlignment="true">
      <alignment horizontal="center" vertical="center"/>
    </xf>
    <xf numFmtId="0" fontId="1" fillId="2" borderId="0" xfId="0" applyFont="true" applyFill="true" applyAlignment="true">
      <alignment horizontal="center" vertical="center"/>
    </xf>
    <xf numFmtId="0" fontId="5" fillId="2"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6" fillId="2" borderId="1" xfId="0" applyFont="true" applyFill="true" applyBorder="true" applyAlignment="true">
      <alignment horizontal="center" vertical="center"/>
    </xf>
    <xf numFmtId="0" fontId="4" fillId="2"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10" fontId="7" fillId="0" borderId="1" xfId="0" applyNumberFormat="true" applyFont="true" applyFill="true" applyBorder="true" applyAlignment="true">
      <alignment horizontal="center" vertical="center"/>
    </xf>
    <xf numFmtId="0" fontId="8" fillId="2" borderId="1" xfId="0" applyFont="true" applyFill="true" applyBorder="true" applyAlignment="true">
      <alignment horizontal="center" vertical="center"/>
    </xf>
    <xf numFmtId="0" fontId="7" fillId="2" borderId="1" xfId="0" applyFont="true" applyFill="true" applyBorder="true" applyAlignment="true">
      <alignment horizontal="center" vertical="center"/>
    </xf>
    <xf numFmtId="0" fontId="3" fillId="0" borderId="0" xfId="0" applyFont="true" applyFill="true" applyProtection="true">
      <alignment vertical="center"/>
      <protection locked="false"/>
    </xf>
    <xf numFmtId="0" fontId="3" fillId="0" borderId="0" xfId="0" applyFont="true" applyFill="true">
      <alignment vertical="center"/>
    </xf>
    <xf numFmtId="0" fontId="9" fillId="0" borderId="0" xfId="0" applyFont="true" applyFill="true" applyAlignment="true">
      <alignment horizontal="center" vertical="center"/>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xf>
    <xf numFmtId="0" fontId="11" fillId="0" borderId="3" xfId="0" applyFont="true" applyFill="true" applyBorder="true" applyAlignment="true">
      <alignment horizontal="center" vertical="center" wrapText="true"/>
    </xf>
    <xf numFmtId="0" fontId="11" fillId="0" borderId="3" xfId="0" applyFont="true" applyFill="true" applyBorder="true" applyAlignment="true">
      <alignment horizontal="center" vertical="center"/>
    </xf>
    <xf numFmtId="0" fontId="11" fillId="0" borderId="1" xfId="0" applyFont="true" applyFill="true" applyBorder="true" applyAlignment="true" applyProtection="true">
      <alignment horizontal="center" vertical="center" wrapText="true"/>
      <protection locked="false"/>
    </xf>
    <xf numFmtId="0" fontId="11" fillId="0" borderId="4" xfId="0" applyFont="true" applyFill="true" applyBorder="true" applyAlignment="true">
      <alignment horizontal="center" vertical="center" wrapText="true"/>
    </xf>
    <xf numFmtId="0" fontId="11" fillId="0" borderId="4" xfId="0" applyFont="true" applyFill="true" applyBorder="true" applyAlignment="true">
      <alignment horizontal="center" vertical="center"/>
    </xf>
    <xf numFmtId="0" fontId="12" fillId="0" borderId="1" xfId="0" applyFont="true" applyFill="true" applyBorder="true" applyAlignment="true">
      <alignment horizontal="center" vertical="center"/>
    </xf>
    <xf numFmtId="0" fontId="12" fillId="0" borderId="2"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1" fillId="0" borderId="1" xfId="0" applyFont="true" applyFill="true" applyBorder="true" applyAlignment="true" applyProtection="true">
      <alignment horizontal="left" vertical="center" wrapText="true"/>
      <protection locked="false"/>
    </xf>
    <xf numFmtId="0" fontId="11" fillId="0" borderId="0" xfId="0" applyFont="true" applyFill="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5" xfId="0" applyFont="true" applyFill="true" applyBorder="true" applyAlignment="true">
      <alignment horizontal="left" vertical="center" indent="2"/>
    </xf>
    <xf numFmtId="0" fontId="14" fillId="0" borderId="0" xfId="0" applyFont="true" applyFill="true">
      <alignment vertical="center"/>
    </xf>
    <xf numFmtId="0" fontId="7" fillId="0" borderId="1" xfId="0" applyFont="true" applyFill="true" applyBorder="true" applyAlignment="true">
      <alignment horizontal="center" vertical="center" wrapText="true"/>
    </xf>
    <xf numFmtId="57" fontId="15" fillId="0" borderId="1" xfId="0" applyNumberFormat="true" applyFont="true" applyFill="true" applyBorder="true" applyAlignment="true">
      <alignment horizontal="center" vertical="center" wrapText="true"/>
    </xf>
    <xf numFmtId="57" fontId="7" fillId="0" borderId="1" xfId="0" applyNumberFormat="true" applyFont="true" applyFill="true" applyBorder="true" applyAlignment="true">
      <alignment horizontal="center" vertical="center" wrapText="true"/>
    </xf>
    <xf numFmtId="57" fontId="14" fillId="0" borderId="1" xfId="0" applyNumberFormat="true" applyFont="true" applyFill="true" applyBorder="true" applyAlignment="true">
      <alignment horizontal="center" vertical="center"/>
    </xf>
    <xf numFmtId="57" fontId="16" fillId="0" borderId="1" xfId="0" applyNumberFormat="true" applyFont="true" applyFill="true" applyBorder="true" applyAlignment="true">
      <alignment horizontal="center" vertical="center" wrapText="true"/>
    </xf>
    <xf numFmtId="0" fontId="7" fillId="0" borderId="1" xfId="0" applyFont="true" applyFill="true" applyBorder="true" applyAlignment="true" applyProtection="true">
      <alignment horizontal="center" vertical="center" wrapText="true"/>
      <protection locked="false"/>
    </xf>
    <xf numFmtId="57" fontId="7" fillId="0" borderId="1" xfId="0" applyNumberFormat="true" applyFont="true" applyFill="true" applyBorder="true" applyAlignment="true" applyProtection="true">
      <alignment horizontal="center" vertical="center" wrapText="true"/>
      <protection locked="false"/>
    </xf>
    <xf numFmtId="57" fontId="7" fillId="0" borderId="1" xfId="0" applyNumberFormat="true" applyFont="true" applyFill="true" applyBorder="true" applyAlignment="true">
      <alignment horizontal="center" vertical="center"/>
    </xf>
    <xf numFmtId="57" fontId="16" fillId="0" borderId="0" xfId="0" applyNumberFormat="true" applyFont="true" applyFill="true" applyAlignment="true">
      <alignment horizontal="center" vertical="center" wrapText="true"/>
    </xf>
    <xf numFmtId="9" fontId="7"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9"/>
  <sheetViews>
    <sheetView tabSelected="1" zoomScale="85" zoomScaleNormal="85" workbookViewId="0">
      <selection activeCell="A1" sqref="A1:M1"/>
    </sheetView>
  </sheetViews>
  <sheetFormatPr defaultColWidth="9" defaultRowHeight="13.5"/>
  <cols>
    <col min="1" max="1" width="3.625" style="28" customWidth="true"/>
    <col min="2" max="2" width="11.8416666666667" style="28" customWidth="true"/>
    <col min="3" max="3" width="12" style="28" customWidth="true"/>
    <col min="4" max="4" width="9.75" style="28" customWidth="true"/>
    <col min="5" max="5" width="30.325" style="28" customWidth="true"/>
    <col min="6" max="6" width="50.1" style="28" customWidth="true"/>
    <col min="7" max="7" width="13.5666666666667" style="28" customWidth="true"/>
    <col min="8" max="8" width="14.1166666666667" style="28" customWidth="true"/>
    <col min="9" max="12" width="11.0833333333333" style="28" customWidth="true"/>
    <col min="13" max="13" width="16.6333333333333" style="28" customWidth="true"/>
    <col min="14" max="16384" width="9" style="28"/>
  </cols>
  <sheetData>
    <row r="1" ht="25.5" customHeight="true" spans="1:13">
      <c r="A1" s="29" t="s">
        <v>0</v>
      </c>
      <c r="B1" s="29"/>
      <c r="C1" s="29"/>
      <c r="D1" s="29"/>
      <c r="E1" s="29"/>
      <c r="F1" s="29"/>
      <c r="G1" s="29"/>
      <c r="H1" s="29"/>
      <c r="I1" s="29"/>
      <c r="J1" s="29"/>
      <c r="K1" s="29"/>
      <c r="L1" s="29"/>
      <c r="M1" s="29"/>
    </row>
    <row r="2" ht="50" customHeight="true" spans="1:13">
      <c r="A2" s="30" t="s">
        <v>1</v>
      </c>
      <c r="B2" s="30" t="s">
        <v>2</v>
      </c>
      <c r="C2" s="30" t="s">
        <v>3</v>
      </c>
      <c r="D2" s="30" t="s">
        <v>4</v>
      </c>
      <c r="E2" s="30" t="s">
        <v>5</v>
      </c>
      <c r="F2" s="30" t="s">
        <v>6</v>
      </c>
      <c r="G2" s="30" t="s">
        <v>7</v>
      </c>
      <c r="H2" s="30" t="s">
        <v>8</v>
      </c>
      <c r="I2" s="12" t="s">
        <v>9</v>
      </c>
      <c r="J2" s="12" t="s">
        <v>10</v>
      </c>
      <c r="K2" s="12" t="s">
        <v>3</v>
      </c>
      <c r="L2" s="12" t="s">
        <v>11</v>
      </c>
      <c r="M2" s="12" t="s">
        <v>12</v>
      </c>
    </row>
    <row r="3" ht="50" customHeight="true" spans="1:13">
      <c r="A3" s="30"/>
      <c r="B3" s="30"/>
      <c r="C3" s="30"/>
      <c r="D3" s="30"/>
      <c r="E3" s="30"/>
      <c r="F3" s="30"/>
      <c r="G3" s="30"/>
      <c r="H3" s="30"/>
      <c r="I3" s="12"/>
      <c r="J3" s="12"/>
      <c r="K3" s="12"/>
      <c r="L3" s="12"/>
      <c r="M3" s="12"/>
    </row>
    <row r="4" ht="54" customHeight="true" spans="1:13">
      <c r="A4" s="31">
        <v>1</v>
      </c>
      <c r="B4" s="32" t="s">
        <v>13</v>
      </c>
      <c r="C4" s="31" t="s">
        <v>14</v>
      </c>
      <c r="D4" s="31">
        <v>7597</v>
      </c>
      <c r="E4" s="44" t="s">
        <v>15</v>
      </c>
      <c r="F4" s="44" t="s">
        <v>16</v>
      </c>
      <c r="G4" s="31">
        <v>3000</v>
      </c>
      <c r="H4" s="31">
        <v>930</v>
      </c>
      <c r="I4" s="20"/>
      <c r="J4" s="20"/>
      <c r="K4" s="50" t="s">
        <v>17</v>
      </c>
      <c r="L4" s="20" t="s">
        <v>18</v>
      </c>
      <c r="M4" s="59">
        <v>0.1</v>
      </c>
    </row>
    <row r="5" ht="50" customHeight="true" spans="1:13">
      <c r="A5" s="31">
        <v>2</v>
      </c>
      <c r="B5" s="32"/>
      <c r="C5" s="31"/>
      <c r="D5" s="31"/>
      <c r="E5" s="44" t="s">
        <v>19</v>
      </c>
      <c r="F5" s="44" t="s">
        <v>20</v>
      </c>
      <c r="G5" s="32">
        <v>280</v>
      </c>
      <c r="H5" s="32">
        <v>180.94</v>
      </c>
      <c r="I5" s="51">
        <v>44440</v>
      </c>
      <c r="J5" s="52">
        <v>44531</v>
      </c>
      <c r="K5" s="50" t="s">
        <v>17</v>
      </c>
      <c r="L5" s="20" t="s">
        <v>18</v>
      </c>
      <c r="M5" s="59">
        <v>0.9</v>
      </c>
    </row>
    <row r="6" ht="53" customHeight="true" spans="1:13">
      <c r="A6" s="31">
        <v>3</v>
      </c>
      <c r="B6" s="32"/>
      <c r="C6" s="31"/>
      <c r="D6" s="31"/>
      <c r="E6" s="44" t="s">
        <v>21</v>
      </c>
      <c r="F6" s="44" t="s">
        <v>22</v>
      </c>
      <c r="G6" s="31">
        <v>600</v>
      </c>
      <c r="H6" s="31">
        <v>600</v>
      </c>
      <c r="I6" s="53">
        <v>44197</v>
      </c>
      <c r="J6" s="52">
        <v>44531</v>
      </c>
      <c r="K6" s="50" t="s">
        <v>17</v>
      </c>
      <c r="L6" s="20" t="s">
        <v>18</v>
      </c>
      <c r="M6" s="50" t="s">
        <v>23</v>
      </c>
    </row>
    <row r="7" ht="133" customHeight="true" spans="1:13">
      <c r="A7" s="31">
        <v>4</v>
      </c>
      <c r="B7" s="32"/>
      <c r="C7" s="31"/>
      <c r="D7" s="31"/>
      <c r="E7" s="44" t="s">
        <v>24</v>
      </c>
      <c r="F7" s="44" t="s">
        <v>25</v>
      </c>
      <c r="G7" s="31">
        <v>1892.2</v>
      </c>
      <c r="H7" s="31">
        <v>1651</v>
      </c>
      <c r="I7" s="51">
        <v>44440</v>
      </c>
      <c r="J7" s="52">
        <v>44774</v>
      </c>
      <c r="K7" s="50" t="s">
        <v>17</v>
      </c>
      <c r="L7" s="20" t="s">
        <v>18</v>
      </c>
      <c r="M7" s="59">
        <v>0.7</v>
      </c>
    </row>
    <row r="8" ht="39" customHeight="true" spans="1:13">
      <c r="A8" s="31">
        <v>5</v>
      </c>
      <c r="B8" s="32"/>
      <c r="C8" s="31"/>
      <c r="D8" s="31"/>
      <c r="E8" s="44" t="s">
        <v>26</v>
      </c>
      <c r="F8" s="44" t="s">
        <v>27</v>
      </c>
      <c r="G8" s="31">
        <v>248.6</v>
      </c>
      <c r="H8" s="31">
        <v>157</v>
      </c>
      <c r="I8" s="51">
        <v>44440</v>
      </c>
      <c r="J8" s="52">
        <v>44531</v>
      </c>
      <c r="K8" s="50" t="s">
        <v>17</v>
      </c>
      <c r="L8" s="20" t="s">
        <v>18</v>
      </c>
      <c r="M8" s="59">
        <v>0.9</v>
      </c>
    </row>
    <row r="9" ht="39" customHeight="true" spans="1:13">
      <c r="A9" s="31">
        <v>6</v>
      </c>
      <c r="B9" s="32"/>
      <c r="C9" s="31"/>
      <c r="D9" s="31"/>
      <c r="E9" s="44" t="s">
        <v>28</v>
      </c>
      <c r="F9" s="44" t="s">
        <v>29</v>
      </c>
      <c r="G9" s="31">
        <v>200</v>
      </c>
      <c r="H9" s="31">
        <v>200</v>
      </c>
      <c r="J9" s="52">
        <v>44774</v>
      </c>
      <c r="K9" s="50" t="s">
        <v>17</v>
      </c>
      <c r="L9" s="20" t="s">
        <v>30</v>
      </c>
      <c r="M9" s="59">
        <v>0.1</v>
      </c>
    </row>
    <row r="10" ht="39" customHeight="true" spans="1:13">
      <c r="A10" s="31">
        <v>7</v>
      </c>
      <c r="B10" s="32"/>
      <c r="C10" s="31"/>
      <c r="D10" s="31"/>
      <c r="E10" s="44" t="s">
        <v>31</v>
      </c>
      <c r="F10" s="44" t="s">
        <v>32</v>
      </c>
      <c r="G10" s="31">
        <v>250</v>
      </c>
      <c r="H10" s="31">
        <v>250</v>
      </c>
      <c r="I10" s="20"/>
      <c r="J10" s="52">
        <v>44774</v>
      </c>
      <c r="K10" s="50" t="s">
        <v>17</v>
      </c>
      <c r="L10" s="20" t="s">
        <v>30</v>
      </c>
      <c r="M10" s="59">
        <v>0.1</v>
      </c>
    </row>
    <row r="11" ht="39" customHeight="true" spans="1:13">
      <c r="A11" s="31">
        <v>8</v>
      </c>
      <c r="B11" s="32"/>
      <c r="C11" s="31"/>
      <c r="D11" s="31"/>
      <c r="E11" s="44" t="s">
        <v>33</v>
      </c>
      <c r="F11" s="44" t="s">
        <v>34</v>
      </c>
      <c r="G11" s="31">
        <v>839</v>
      </c>
      <c r="H11" s="31">
        <v>839</v>
      </c>
      <c r="I11" s="51">
        <v>44440</v>
      </c>
      <c r="J11" s="52">
        <v>44531</v>
      </c>
      <c r="K11" s="50" t="s">
        <v>17</v>
      </c>
      <c r="L11" s="20" t="s">
        <v>18</v>
      </c>
      <c r="M11" s="50" t="s">
        <v>23</v>
      </c>
    </row>
    <row r="12" ht="39" customHeight="true" spans="1:13">
      <c r="A12" s="31">
        <v>9</v>
      </c>
      <c r="B12" s="32"/>
      <c r="C12" s="31"/>
      <c r="D12" s="31"/>
      <c r="E12" s="44" t="s">
        <v>35</v>
      </c>
      <c r="F12" s="44" t="s">
        <v>36</v>
      </c>
      <c r="G12" s="32">
        <v>136.06</v>
      </c>
      <c r="H12" s="32">
        <v>136.06</v>
      </c>
      <c r="I12" s="51">
        <v>44440</v>
      </c>
      <c r="J12" s="52">
        <v>44501</v>
      </c>
      <c r="K12" s="50" t="s">
        <v>17</v>
      </c>
      <c r="L12" s="50" t="s">
        <v>30</v>
      </c>
      <c r="M12" s="50" t="s">
        <v>23</v>
      </c>
    </row>
    <row r="13" ht="39" customHeight="true" spans="1:13">
      <c r="A13" s="31">
        <v>10</v>
      </c>
      <c r="B13" s="32"/>
      <c r="C13" s="31"/>
      <c r="D13" s="31"/>
      <c r="E13" s="44" t="s">
        <v>37</v>
      </c>
      <c r="F13" s="44" t="s">
        <v>38</v>
      </c>
      <c r="G13" s="32">
        <v>200</v>
      </c>
      <c r="H13" s="28">
        <v>200</v>
      </c>
      <c r="I13" s="51">
        <v>44470</v>
      </c>
      <c r="J13" s="52">
        <v>44774</v>
      </c>
      <c r="K13" s="50" t="s">
        <v>17</v>
      </c>
      <c r="L13" s="20" t="s">
        <v>39</v>
      </c>
      <c r="M13" s="50" t="s">
        <v>23</v>
      </c>
    </row>
    <row r="14" ht="39" customHeight="true" spans="1:13">
      <c r="A14" s="31">
        <v>11</v>
      </c>
      <c r="B14" s="32"/>
      <c r="C14" s="31"/>
      <c r="D14" s="31"/>
      <c r="E14" s="44" t="s">
        <v>40</v>
      </c>
      <c r="F14" s="44" t="s">
        <v>41</v>
      </c>
      <c r="G14" s="32">
        <v>732.21</v>
      </c>
      <c r="H14" s="32">
        <v>276</v>
      </c>
      <c r="I14" s="51">
        <v>44440</v>
      </c>
      <c r="J14" s="52">
        <v>44774</v>
      </c>
      <c r="K14" s="50" t="s">
        <v>17</v>
      </c>
      <c r="L14" s="20" t="s">
        <v>18</v>
      </c>
      <c r="M14" s="59">
        <v>0.2</v>
      </c>
    </row>
    <row r="15" ht="39" customHeight="true" spans="1:13">
      <c r="A15" s="31">
        <v>12</v>
      </c>
      <c r="B15" s="32"/>
      <c r="C15" s="31"/>
      <c r="D15" s="31"/>
      <c r="E15" s="44" t="s">
        <v>42</v>
      </c>
      <c r="F15" s="44" t="s">
        <v>43</v>
      </c>
      <c r="G15" s="32">
        <v>507</v>
      </c>
      <c r="H15" s="32">
        <v>200</v>
      </c>
      <c r="I15" s="51">
        <v>44440</v>
      </c>
      <c r="J15" s="52">
        <v>44531</v>
      </c>
      <c r="K15" s="50" t="s">
        <v>17</v>
      </c>
      <c r="L15" s="50" t="s">
        <v>44</v>
      </c>
      <c r="M15" s="59">
        <v>0.8</v>
      </c>
    </row>
    <row r="16" ht="51" customHeight="true" spans="1:13">
      <c r="A16" s="31">
        <v>13</v>
      </c>
      <c r="B16" s="32"/>
      <c r="C16" s="31"/>
      <c r="D16" s="31"/>
      <c r="E16" s="44" t="s">
        <v>45</v>
      </c>
      <c r="F16" s="44" t="s">
        <v>46</v>
      </c>
      <c r="G16" s="31">
        <v>480.5</v>
      </c>
      <c r="H16" s="31">
        <v>320</v>
      </c>
      <c r="I16" s="51">
        <v>44440</v>
      </c>
      <c r="J16" s="52">
        <v>44774</v>
      </c>
      <c r="K16" s="50" t="s">
        <v>17</v>
      </c>
      <c r="L16" s="20" t="s">
        <v>18</v>
      </c>
      <c r="M16" s="59">
        <v>0.5</v>
      </c>
    </row>
    <row r="17" ht="39" customHeight="true" spans="1:13">
      <c r="A17" s="31">
        <v>14</v>
      </c>
      <c r="B17" s="32"/>
      <c r="C17" s="31"/>
      <c r="D17" s="31"/>
      <c r="E17" s="45" t="s">
        <v>47</v>
      </c>
      <c r="F17" s="46" t="s">
        <v>48</v>
      </c>
      <c r="G17" s="37">
        <v>430</v>
      </c>
      <c r="H17" s="37">
        <v>172</v>
      </c>
      <c r="I17" s="51">
        <v>44440</v>
      </c>
      <c r="J17" s="52">
        <v>44531</v>
      </c>
      <c r="K17" s="50" t="s">
        <v>17</v>
      </c>
      <c r="L17" s="20" t="s">
        <v>18</v>
      </c>
      <c r="M17" s="59">
        <v>0.1</v>
      </c>
    </row>
    <row r="18" ht="39" customHeight="true" spans="1:13">
      <c r="A18" s="31">
        <v>15</v>
      </c>
      <c r="B18" s="32"/>
      <c r="C18" s="31"/>
      <c r="D18" s="31"/>
      <c r="E18" s="45" t="s">
        <v>49</v>
      </c>
      <c r="F18" s="46" t="s">
        <v>50</v>
      </c>
      <c r="G18" s="37">
        <v>3869.1</v>
      </c>
      <c r="H18" s="37">
        <v>1485</v>
      </c>
      <c r="I18" s="51">
        <v>44470</v>
      </c>
      <c r="J18" s="52">
        <v>44896</v>
      </c>
      <c r="K18" s="50" t="s">
        <v>17</v>
      </c>
      <c r="L18" s="50" t="s">
        <v>51</v>
      </c>
      <c r="M18" s="59">
        <v>0.1</v>
      </c>
    </row>
    <row r="19" ht="83" customHeight="true" spans="1:13">
      <c r="A19" s="31">
        <v>16</v>
      </c>
      <c r="B19" s="32"/>
      <c r="C19" s="31" t="s">
        <v>52</v>
      </c>
      <c r="D19" s="31">
        <v>310</v>
      </c>
      <c r="E19" s="44" t="s">
        <v>53</v>
      </c>
      <c r="F19" s="44" t="s">
        <v>54</v>
      </c>
      <c r="G19" s="32">
        <v>310</v>
      </c>
      <c r="H19" s="32">
        <v>310</v>
      </c>
      <c r="I19" s="54">
        <v>44409</v>
      </c>
      <c r="J19" s="52">
        <v>44470</v>
      </c>
      <c r="K19" s="50" t="s">
        <v>55</v>
      </c>
      <c r="L19" s="50" t="s">
        <v>56</v>
      </c>
      <c r="M19" s="59">
        <v>1</v>
      </c>
    </row>
    <row r="20" ht="35" customHeight="true" spans="1:13">
      <c r="A20" s="31">
        <v>17</v>
      </c>
      <c r="B20" s="32" t="s">
        <v>57</v>
      </c>
      <c r="C20" s="33" t="s">
        <v>58</v>
      </c>
      <c r="D20" s="34">
        <v>9979.24</v>
      </c>
      <c r="E20" s="44" t="s">
        <v>59</v>
      </c>
      <c r="F20" s="44" t="s">
        <v>60</v>
      </c>
      <c r="G20" s="32">
        <v>6834.24</v>
      </c>
      <c r="H20" s="32">
        <v>6834.24</v>
      </c>
      <c r="I20" s="53">
        <v>44197</v>
      </c>
      <c r="J20" s="52">
        <v>44531</v>
      </c>
      <c r="K20" s="50" t="s">
        <v>61</v>
      </c>
      <c r="L20" s="50" t="s">
        <v>62</v>
      </c>
      <c r="M20" s="59">
        <v>1</v>
      </c>
    </row>
    <row r="21" ht="86" customHeight="true" spans="1:13">
      <c r="A21" s="31">
        <v>18</v>
      </c>
      <c r="B21" s="32"/>
      <c r="C21" s="35"/>
      <c r="D21" s="36"/>
      <c r="E21" s="44" t="s">
        <v>63</v>
      </c>
      <c r="F21" s="44" t="s">
        <v>64</v>
      </c>
      <c r="G21" s="32">
        <v>126</v>
      </c>
      <c r="H21" s="32">
        <v>126</v>
      </c>
      <c r="I21" s="54">
        <v>44317</v>
      </c>
      <c r="J21" s="52">
        <v>44531</v>
      </c>
      <c r="K21" s="50" t="s">
        <v>61</v>
      </c>
      <c r="L21" s="20" t="s">
        <v>18</v>
      </c>
      <c r="M21" s="59">
        <v>1</v>
      </c>
    </row>
    <row r="22" s="27" customFormat="true" ht="60" customHeight="true" spans="1:13">
      <c r="A22" s="31">
        <v>19</v>
      </c>
      <c r="B22" s="37"/>
      <c r="C22" s="35"/>
      <c r="D22" s="36"/>
      <c r="E22" s="45" t="s">
        <v>65</v>
      </c>
      <c r="F22" s="45" t="s">
        <v>66</v>
      </c>
      <c r="G22" s="37">
        <v>2132.3203</v>
      </c>
      <c r="H22" s="37">
        <v>860</v>
      </c>
      <c r="I22" s="52">
        <v>44440</v>
      </c>
      <c r="J22" s="52">
        <v>44835</v>
      </c>
      <c r="K22" s="50" t="s">
        <v>61</v>
      </c>
      <c r="L22" s="55" t="s">
        <v>67</v>
      </c>
      <c r="M22" s="59">
        <v>0.7</v>
      </c>
    </row>
    <row r="23" s="27" customFormat="true" ht="60" customHeight="true" spans="1:13">
      <c r="A23" s="31">
        <v>20</v>
      </c>
      <c r="B23" s="37"/>
      <c r="C23" s="35"/>
      <c r="D23" s="36"/>
      <c r="E23" s="44" t="s">
        <v>68</v>
      </c>
      <c r="F23" s="44" t="s">
        <v>69</v>
      </c>
      <c r="G23" s="32">
        <v>2241.26</v>
      </c>
      <c r="H23" s="32">
        <v>672</v>
      </c>
      <c r="I23" s="56">
        <v>44501</v>
      </c>
      <c r="J23" s="56">
        <v>44896</v>
      </c>
      <c r="K23" s="50" t="s">
        <v>61</v>
      </c>
      <c r="L23" s="55" t="s">
        <v>70</v>
      </c>
      <c r="M23" s="59">
        <v>0.1</v>
      </c>
    </row>
    <row r="24" s="27" customFormat="true" ht="60" customHeight="true" spans="1:13">
      <c r="A24" s="31">
        <v>21</v>
      </c>
      <c r="B24" s="37"/>
      <c r="C24" s="35"/>
      <c r="D24" s="36"/>
      <c r="E24" s="44" t="s">
        <v>71</v>
      </c>
      <c r="F24" s="44" t="s">
        <v>72</v>
      </c>
      <c r="G24" s="32">
        <v>724</v>
      </c>
      <c r="H24" s="32">
        <v>724</v>
      </c>
      <c r="I24" s="56">
        <v>44501</v>
      </c>
      <c r="J24" s="56">
        <v>44896</v>
      </c>
      <c r="K24" s="50" t="s">
        <v>61</v>
      </c>
      <c r="L24" s="55" t="s">
        <v>70</v>
      </c>
      <c r="M24" s="59">
        <v>0.4</v>
      </c>
    </row>
    <row r="25" s="27" customFormat="true" ht="60" customHeight="true" spans="1:13">
      <c r="A25" s="31">
        <v>22</v>
      </c>
      <c r="B25" s="32"/>
      <c r="C25" s="38"/>
      <c r="D25" s="39"/>
      <c r="E25" s="45" t="s">
        <v>73</v>
      </c>
      <c r="F25" s="45" t="s">
        <v>74</v>
      </c>
      <c r="G25" s="32">
        <v>1699.5</v>
      </c>
      <c r="H25" s="32">
        <v>763</v>
      </c>
      <c r="I25" s="56">
        <v>44501</v>
      </c>
      <c r="J25" s="56">
        <v>44713</v>
      </c>
      <c r="K25" s="50" t="s">
        <v>61</v>
      </c>
      <c r="L25" s="55" t="s">
        <v>67</v>
      </c>
      <c r="M25" s="59">
        <v>0.1</v>
      </c>
    </row>
    <row r="26" ht="129" customHeight="true" spans="1:13">
      <c r="A26" s="31" t="s">
        <v>75</v>
      </c>
      <c r="B26" s="32" t="s">
        <v>76</v>
      </c>
      <c r="C26" s="32" t="s">
        <v>58</v>
      </c>
      <c r="D26" s="31">
        <v>3204</v>
      </c>
      <c r="E26" s="45" t="s">
        <v>49</v>
      </c>
      <c r="F26" s="46" t="s">
        <v>50</v>
      </c>
      <c r="G26" s="37" t="s">
        <v>75</v>
      </c>
      <c r="H26" s="32">
        <f>1253.8+160</f>
        <v>1413.8</v>
      </c>
      <c r="I26" s="50" t="s">
        <v>75</v>
      </c>
      <c r="J26" s="50" t="s">
        <v>75</v>
      </c>
      <c r="K26" s="50" t="s">
        <v>17</v>
      </c>
      <c r="L26" s="20" t="s">
        <v>75</v>
      </c>
      <c r="M26" s="50"/>
    </row>
    <row r="27" ht="153" customHeight="true" spans="1:13">
      <c r="A27" s="31">
        <v>23</v>
      </c>
      <c r="B27" s="32"/>
      <c r="C27" s="32"/>
      <c r="D27" s="31"/>
      <c r="E27" s="44" t="s">
        <v>77</v>
      </c>
      <c r="F27" s="44" t="s">
        <v>78</v>
      </c>
      <c r="G27" s="32">
        <v>1690.2</v>
      </c>
      <c r="H27" s="32">
        <v>1690.2</v>
      </c>
      <c r="I27" s="52">
        <v>44440</v>
      </c>
      <c r="J27" s="52">
        <v>44501</v>
      </c>
      <c r="K27" s="50" t="s">
        <v>17</v>
      </c>
      <c r="L27" s="20" t="s">
        <v>18</v>
      </c>
      <c r="M27" s="59">
        <v>0.9</v>
      </c>
    </row>
    <row r="28" ht="45" customHeight="true" spans="1:13">
      <c r="A28" s="31">
        <v>24</v>
      </c>
      <c r="B28" s="32"/>
      <c r="C28" s="32"/>
      <c r="D28" s="31"/>
      <c r="E28" s="44" t="s">
        <v>79</v>
      </c>
      <c r="F28" s="44" t="s">
        <v>80</v>
      </c>
      <c r="G28" s="32">
        <v>260</v>
      </c>
      <c r="H28" s="32">
        <v>100</v>
      </c>
      <c r="I28" s="52">
        <v>44440</v>
      </c>
      <c r="J28" s="52">
        <v>44774</v>
      </c>
      <c r="K28" s="50" t="s">
        <v>17</v>
      </c>
      <c r="L28" s="20" t="s">
        <v>70</v>
      </c>
      <c r="M28" s="59">
        <v>0.9</v>
      </c>
    </row>
    <row r="29" ht="45" customHeight="true" spans="1:13">
      <c r="A29" s="31">
        <v>25</v>
      </c>
      <c r="B29" s="32"/>
      <c r="C29" s="32" t="s">
        <v>52</v>
      </c>
      <c r="D29" s="31">
        <v>400</v>
      </c>
      <c r="E29" s="44" t="s">
        <v>81</v>
      </c>
      <c r="F29" s="44" t="s">
        <v>82</v>
      </c>
      <c r="G29" s="32">
        <v>624.03</v>
      </c>
      <c r="H29" s="32">
        <v>400</v>
      </c>
      <c r="I29" s="52">
        <v>44470</v>
      </c>
      <c r="J29" s="52">
        <v>44531</v>
      </c>
      <c r="K29" s="50" t="s">
        <v>55</v>
      </c>
      <c r="L29" s="50" t="s">
        <v>56</v>
      </c>
      <c r="M29" s="59">
        <v>1</v>
      </c>
    </row>
    <row r="30" ht="38" customHeight="true" spans="1:13">
      <c r="A30" s="31">
        <v>26</v>
      </c>
      <c r="B30" s="32" t="s">
        <v>83</v>
      </c>
      <c r="C30" s="40" t="s">
        <v>84</v>
      </c>
      <c r="D30" s="40">
        <v>96</v>
      </c>
      <c r="E30" s="44" t="s">
        <v>85</v>
      </c>
      <c r="F30" s="44" t="s">
        <v>86</v>
      </c>
      <c r="G30" s="40">
        <v>96</v>
      </c>
      <c r="H30" s="40">
        <v>96</v>
      </c>
      <c r="I30" s="57">
        <v>44409</v>
      </c>
      <c r="J30" s="52">
        <v>44531</v>
      </c>
      <c r="K30" s="50" t="s">
        <v>17</v>
      </c>
      <c r="L30" s="20" t="s">
        <v>18</v>
      </c>
      <c r="M30" s="59">
        <v>1</v>
      </c>
    </row>
    <row r="31" ht="38" customHeight="true" spans="1:13">
      <c r="A31" s="31" t="s">
        <v>75</v>
      </c>
      <c r="B31" s="32" t="s">
        <v>87</v>
      </c>
      <c r="C31" s="31" t="s">
        <v>14</v>
      </c>
      <c r="D31" s="31">
        <v>995</v>
      </c>
      <c r="E31" s="44" t="s">
        <v>88</v>
      </c>
      <c r="F31" s="44" t="s">
        <v>89</v>
      </c>
      <c r="G31" s="31">
        <v>803</v>
      </c>
      <c r="H31" s="31">
        <v>803</v>
      </c>
      <c r="I31" s="54" t="s">
        <v>75</v>
      </c>
      <c r="J31" s="52" t="s">
        <v>75</v>
      </c>
      <c r="K31" s="50" t="s">
        <v>61</v>
      </c>
      <c r="L31" s="20" t="s">
        <v>75</v>
      </c>
      <c r="M31" s="50"/>
    </row>
    <row r="32" ht="38" customHeight="true" spans="1:13">
      <c r="A32" s="31">
        <v>27</v>
      </c>
      <c r="B32" s="32"/>
      <c r="C32" s="31"/>
      <c r="D32" s="31"/>
      <c r="E32" s="44" t="s">
        <v>90</v>
      </c>
      <c r="F32" s="44" t="s">
        <v>91</v>
      </c>
      <c r="G32" s="32">
        <v>13.2</v>
      </c>
      <c r="H32" s="32">
        <v>13.2</v>
      </c>
      <c r="I32" s="57">
        <v>44409</v>
      </c>
      <c r="J32" s="52">
        <v>44531</v>
      </c>
      <c r="K32" s="50" t="s">
        <v>61</v>
      </c>
      <c r="L32" s="20" t="s">
        <v>18</v>
      </c>
      <c r="M32" s="59">
        <v>0.8</v>
      </c>
    </row>
    <row r="33" ht="38" customHeight="true" spans="1:13">
      <c r="A33" s="31" t="s">
        <v>75</v>
      </c>
      <c r="B33" s="32"/>
      <c r="C33" s="31"/>
      <c r="D33" s="31"/>
      <c r="E33" s="45" t="s">
        <v>49</v>
      </c>
      <c r="F33" s="46" t="s">
        <v>50</v>
      </c>
      <c r="G33" s="37" t="s">
        <v>75</v>
      </c>
      <c r="H33" s="32">
        <v>178.8</v>
      </c>
      <c r="I33" s="32" t="s">
        <v>75</v>
      </c>
      <c r="J33" s="52" t="s">
        <v>75</v>
      </c>
      <c r="K33" s="50" t="s">
        <v>61</v>
      </c>
      <c r="L33" s="20" t="s">
        <v>75</v>
      </c>
      <c r="M33" s="50"/>
    </row>
    <row r="34" ht="38" customHeight="true" spans="1:13">
      <c r="A34" s="31" t="s">
        <v>75</v>
      </c>
      <c r="B34" s="32"/>
      <c r="C34" s="40" t="s">
        <v>92</v>
      </c>
      <c r="D34" s="40">
        <f>SUM(D31:D33)</f>
        <v>995</v>
      </c>
      <c r="E34" s="47" t="s">
        <v>75</v>
      </c>
      <c r="F34" s="47" t="s">
        <v>75</v>
      </c>
      <c r="G34" s="40">
        <f>SUM(G31:G33)</f>
        <v>816.2</v>
      </c>
      <c r="H34" s="40">
        <f>SUM(H31:H33)</f>
        <v>995</v>
      </c>
      <c r="I34" s="40">
        <f>SUM(I31:I33)</f>
        <v>44409</v>
      </c>
      <c r="J34" s="52" t="s">
        <v>75</v>
      </c>
      <c r="K34" s="50" t="s">
        <v>75</v>
      </c>
      <c r="L34" s="20"/>
      <c r="M34" s="50"/>
    </row>
    <row r="35" ht="38" customHeight="true" spans="1:13">
      <c r="A35" s="31">
        <v>28</v>
      </c>
      <c r="B35" s="32" t="s">
        <v>93</v>
      </c>
      <c r="C35" s="40" t="s">
        <v>94</v>
      </c>
      <c r="D35" s="40">
        <v>40</v>
      </c>
      <c r="E35" s="44" t="s">
        <v>95</v>
      </c>
      <c r="F35" s="44" t="s">
        <v>96</v>
      </c>
      <c r="G35" s="40">
        <v>40</v>
      </c>
      <c r="H35" s="40">
        <v>40</v>
      </c>
      <c r="I35" s="54">
        <v>44409</v>
      </c>
      <c r="J35" s="52">
        <v>44531</v>
      </c>
      <c r="K35" s="50" t="s">
        <v>61</v>
      </c>
      <c r="L35" s="20" t="s">
        <v>18</v>
      </c>
      <c r="M35" s="59">
        <v>1</v>
      </c>
    </row>
    <row r="36" ht="38" customHeight="true" spans="1:13">
      <c r="A36" s="31">
        <v>29</v>
      </c>
      <c r="B36" s="33" t="s">
        <v>97</v>
      </c>
      <c r="C36" s="41" t="s">
        <v>58</v>
      </c>
      <c r="D36" s="41">
        <v>1800</v>
      </c>
      <c r="E36" s="48" t="s">
        <v>98</v>
      </c>
      <c r="F36" s="44" t="s">
        <v>99</v>
      </c>
      <c r="G36" s="40">
        <v>990.67</v>
      </c>
      <c r="H36" s="32">
        <v>473</v>
      </c>
      <c r="I36" s="58">
        <v>44531</v>
      </c>
      <c r="J36" s="52">
        <v>44713</v>
      </c>
      <c r="K36" s="50" t="s">
        <v>17</v>
      </c>
      <c r="L36" s="20" t="s">
        <v>44</v>
      </c>
      <c r="M36" s="59">
        <v>0.1</v>
      </c>
    </row>
    <row r="37" ht="38" customHeight="true" spans="1:13">
      <c r="A37" s="31">
        <v>30</v>
      </c>
      <c r="B37" s="35"/>
      <c r="C37" s="42"/>
      <c r="D37" s="42"/>
      <c r="E37" s="49" t="s">
        <v>100</v>
      </c>
      <c r="F37" s="44" t="s">
        <v>101</v>
      </c>
      <c r="G37" s="40">
        <v>1048.76</v>
      </c>
      <c r="H37" s="40">
        <v>475</v>
      </c>
      <c r="I37" s="58">
        <v>44531</v>
      </c>
      <c r="J37" s="52">
        <v>44713</v>
      </c>
      <c r="K37" s="50" t="s">
        <v>17</v>
      </c>
      <c r="L37" s="20" t="s">
        <v>44</v>
      </c>
      <c r="M37" s="59">
        <v>0.1</v>
      </c>
    </row>
    <row r="38" ht="38" customHeight="true" spans="1:13">
      <c r="A38" s="31" t="s">
        <v>75</v>
      </c>
      <c r="B38" s="38"/>
      <c r="C38" s="43"/>
      <c r="D38" s="43"/>
      <c r="E38" s="45" t="s">
        <v>73</v>
      </c>
      <c r="F38" s="45" t="s">
        <v>74</v>
      </c>
      <c r="G38" s="40" t="s">
        <v>75</v>
      </c>
      <c r="H38" s="40">
        <v>852</v>
      </c>
      <c r="I38" s="58"/>
      <c r="J38" s="52"/>
      <c r="K38" s="50" t="s">
        <v>17</v>
      </c>
      <c r="L38" s="20" t="s">
        <v>67</v>
      </c>
      <c r="M38" s="50"/>
    </row>
    <row r="39" spans="8:8">
      <c r="H39" s="28" t="s">
        <v>102</v>
      </c>
    </row>
  </sheetData>
  <autoFilter ref="A3:M39">
    <extLst/>
  </autoFilter>
  <mergeCells count="29">
    <mergeCell ref="A1:M1"/>
    <mergeCell ref="A2:A3"/>
    <mergeCell ref="B2:B3"/>
    <mergeCell ref="B4:B19"/>
    <mergeCell ref="B20:B25"/>
    <mergeCell ref="B26:B29"/>
    <mergeCell ref="B31:B33"/>
    <mergeCell ref="B36:B38"/>
    <mergeCell ref="C2:C3"/>
    <mergeCell ref="C4:C17"/>
    <mergeCell ref="C20:C25"/>
    <mergeCell ref="C26:C28"/>
    <mergeCell ref="C31:C33"/>
    <mergeCell ref="C36:C38"/>
    <mergeCell ref="D2:D3"/>
    <mergeCell ref="D4:D17"/>
    <mergeCell ref="D20:D25"/>
    <mergeCell ref="D26:D28"/>
    <mergeCell ref="D31:D33"/>
    <mergeCell ref="D36:D38"/>
    <mergeCell ref="E2:E3"/>
    <mergeCell ref="F2:F3"/>
    <mergeCell ref="G2:G3"/>
    <mergeCell ref="H2:H3"/>
    <mergeCell ref="I2:I3"/>
    <mergeCell ref="J2:J3"/>
    <mergeCell ref="K2:K3"/>
    <mergeCell ref="L2:L3"/>
    <mergeCell ref="M2:M3"/>
  </mergeCells>
  <pageMargins left="0.751388888888889" right="0.511805555555556" top="0.471527777777778" bottom="0.629166666666667" header="0.354166666666667" footer="0.5"/>
  <pageSetup paperSize="8" scale="4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20"/>
  <sheetViews>
    <sheetView zoomScale="85" zoomScaleNormal="85" workbookViewId="0">
      <selection activeCell="G9" sqref="G9"/>
    </sheetView>
  </sheetViews>
  <sheetFormatPr defaultColWidth="9" defaultRowHeight="13.5"/>
  <cols>
    <col min="1" max="1" width="5.625" customWidth="true"/>
    <col min="2" max="2" width="18.375" customWidth="true"/>
    <col min="3" max="3" width="26.5" customWidth="true"/>
    <col min="4" max="4" width="11.625"/>
    <col min="5" max="5" width="12.875"/>
    <col min="6" max="6" width="9.25"/>
    <col min="7" max="7" width="12.875"/>
    <col min="8" max="8" width="11.625"/>
    <col min="9" max="9" width="9.375"/>
    <col min="12" max="13" width="9.375"/>
    <col min="15" max="15" width="11.625" style="1"/>
    <col min="16" max="16" width="14.125"/>
    <col min="18" max="18" width="11.5"/>
    <col min="20" max="20" width="12.75" style="2" customWidth="true"/>
  </cols>
  <sheetData>
    <row r="1" ht="21.75" spans="1:19">
      <c r="A1" s="3" t="s">
        <v>103</v>
      </c>
      <c r="B1" s="3"/>
      <c r="C1" s="3"/>
      <c r="D1" s="3"/>
      <c r="E1" s="3"/>
      <c r="F1" s="3"/>
      <c r="G1" s="3"/>
      <c r="H1" s="3"/>
      <c r="I1" s="3"/>
      <c r="J1" s="3"/>
      <c r="K1" s="3"/>
      <c r="L1" s="3"/>
      <c r="M1" s="3"/>
      <c r="N1" s="3"/>
      <c r="O1" s="18"/>
      <c r="P1" s="3"/>
      <c r="Q1" s="3"/>
      <c r="R1" s="3"/>
      <c r="S1" s="3"/>
    </row>
    <row r="2" ht="15.75" spans="1:19">
      <c r="A2" s="4" t="s">
        <v>1</v>
      </c>
      <c r="B2" s="5" t="s">
        <v>104</v>
      </c>
      <c r="C2" s="5" t="s">
        <v>105</v>
      </c>
      <c r="D2" s="5" t="s">
        <v>106</v>
      </c>
      <c r="E2" s="12" t="s">
        <v>107</v>
      </c>
      <c r="F2" s="12"/>
      <c r="G2" s="12"/>
      <c r="H2" s="12"/>
      <c r="I2" s="12"/>
      <c r="J2" s="12"/>
      <c r="K2" s="12"/>
      <c r="L2" s="12"/>
      <c r="M2" s="12"/>
      <c r="N2" s="12"/>
      <c r="O2" s="19"/>
      <c r="P2" s="12"/>
      <c r="Q2" s="12" t="s">
        <v>108</v>
      </c>
      <c r="R2" s="12" t="s">
        <v>109</v>
      </c>
      <c r="S2" s="4" t="s">
        <v>110</v>
      </c>
    </row>
    <row r="3" ht="15.75" spans="1:19">
      <c r="A3" s="4"/>
      <c r="B3" s="5"/>
      <c r="C3" s="5"/>
      <c r="D3" s="5"/>
      <c r="E3" s="12" t="s">
        <v>111</v>
      </c>
      <c r="F3" s="12" t="s">
        <v>112</v>
      </c>
      <c r="G3" s="12" t="s">
        <v>113</v>
      </c>
      <c r="H3" s="12" t="s">
        <v>114</v>
      </c>
      <c r="I3" s="12" t="s">
        <v>115</v>
      </c>
      <c r="J3" s="12" t="s">
        <v>116</v>
      </c>
      <c r="K3" s="12" t="s">
        <v>117</v>
      </c>
      <c r="L3" s="12" t="s">
        <v>118</v>
      </c>
      <c r="M3" s="12" t="s">
        <v>119</v>
      </c>
      <c r="N3" s="12" t="s">
        <v>120</v>
      </c>
      <c r="O3" s="19" t="s">
        <v>121</v>
      </c>
      <c r="P3" s="12" t="s">
        <v>122</v>
      </c>
      <c r="Q3" s="23"/>
      <c r="R3" s="12"/>
      <c r="S3" s="4"/>
    </row>
    <row r="4" ht="27" spans="1:19">
      <c r="A4" s="6">
        <v>1</v>
      </c>
      <c r="B4" s="7" t="s">
        <v>123</v>
      </c>
      <c r="C4" s="8" t="s">
        <v>124</v>
      </c>
      <c r="D4" s="6">
        <v>10.5</v>
      </c>
      <c r="E4" s="13">
        <v>10.5</v>
      </c>
      <c r="F4" s="6"/>
      <c r="G4" s="6"/>
      <c r="H4" s="6"/>
      <c r="I4" s="6"/>
      <c r="J4" s="6"/>
      <c r="K4" s="6"/>
      <c r="L4" s="6"/>
      <c r="M4" s="6"/>
      <c r="N4" s="6"/>
      <c r="O4" s="17"/>
      <c r="P4" s="20">
        <f t="shared" ref="P4:P11" si="0">SUM(E4:O4)</f>
        <v>10.5</v>
      </c>
      <c r="Q4" s="24">
        <f t="shared" ref="Q4:Q17" si="1">P4/D4</f>
        <v>1</v>
      </c>
      <c r="R4" s="20">
        <f t="shared" ref="R4:R17" si="2">D4-P4</f>
        <v>0</v>
      </c>
      <c r="S4" s="6"/>
    </row>
    <row r="5" ht="47.1" customHeight="true" spans="1:19">
      <c r="A5" s="6">
        <v>2</v>
      </c>
      <c r="B5" s="7" t="s">
        <v>125</v>
      </c>
      <c r="C5" s="8" t="s">
        <v>126</v>
      </c>
      <c r="D5" s="6">
        <v>15.5</v>
      </c>
      <c r="E5" s="14">
        <v>15.5</v>
      </c>
      <c r="F5" s="6"/>
      <c r="G5" s="6"/>
      <c r="H5" s="6"/>
      <c r="I5" s="6"/>
      <c r="J5" s="6"/>
      <c r="K5" s="6"/>
      <c r="L5" s="6"/>
      <c r="M5" s="6"/>
      <c r="N5" s="6"/>
      <c r="O5" s="17"/>
      <c r="P5" s="20">
        <f t="shared" si="0"/>
        <v>15.5</v>
      </c>
      <c r="Q5" s="24">
        <f t="shared" si="1"/>
        <v>1</v>
      </c>
      <c r="R5" s="20">
        <f t="shared" si="2"/>
        <v>0</v>
      </c>
      <c r="S5" s="6"/>
    </row>
    <row r="6" ht="47.1" customHeight="true" spans="1:20">
      <c r="A6" s="6">
        <v>3</v>
      </c>
      <c r="B6" s="7" t="s">
        <v>125</v>
      </c>
      <c r="C6" s="8" t="s">
        <v>127</v>
      </c>
      <c r="D6" s="6">
        <v>162.34</v>
      </c>
      <c r="E6" s="13">
        <v>0.5</v>
      </c>
      <c r="F6" s="13">
        <v>0.61</v>
      </c>
      <c r="G6" s="13">
        <v>107</v>
      </c>
      <c r="H6" s="13">
        <v>41.951892</v>
      </c>
      <c r="I6" s="13">
        <v>0.45</v>
      </c>
      <c r="J6" s="6"/>
      <c r="K6" s="6"/>
      <c r="L6" s="6"/>
      <c r="M6" s="6"/>
      <c r="N6" s="6"/>
      <c r="O6" s="21">
        <v>11.828108</v>
      </c>
      <c r="P6" s="20">
        <f t="shared" si="0"/>
        <v>162.34</v>
      </c>
      <c r="Q6" s="24">
        <f t="shared" si="1"/>
        <v>1</v>
      </c>
      <c r="R6" s="20">
        <f t="shared" si="2"/>
        <v>0</v>
      </c>
      <c r="S6" s="6"/>
      <c r="T6" s="2" t="s">
        <v>128</v>
      </c>
    </row>
    <row r="7" ht="80.1" customHeight="true" spans="1:20">
      <c r="A7" s="6">
        <v>4</v>
      </c>
      <c r="B7" s="7" t="s">
        <v>125</v>
      </c>
      <c r="C7" s="8" t="s">
        <v>129</v>
      </c>
      <c r="D7" s="6">
        <v>38.64</v>
      </c>
      <c r="E7" s="13">
        <v>21</v>
      </c>
      <c r="F7" s="13">
        <v>1.23</v>
      </c>
      <c r="G7" s="13">
        <v>7.970081</v>
      </c>
      <c r="H7" s="13">
        <v>0.1</v>
      </c>
      <c r="I7" s="13">
        <v>1</v>
      </c>
      <c r="J7" s="13">
        <v>0.12</v>
      </c>
      <c r="K7" s="6"/>
      <c r="L7" s="6"/>
      <c r="M7" s="6"/>
      <c r="N7" s="6"/>
      <c r="O7" s="21">
        <v>7.219919</v>
      </c>
      <c r="P7" s="20">
        <f t="shared" si="0"/>
        <v>38.64</v>
      </c>
      <c r="Q7" s="24">
        <f t="shared" si="1"/>
        <v>1</v>
      </c>
      <c r="R7" s="20">
        <f t="shared" si="2"/>
        <v>0</v>
      </c>
      <c r="S7" s="6"/>
      <c r="T7" s="2" t="s">
        <v>128</v>
      </c>
    </row>
    <row r="8" ht="40.5" spans="1:19">
      <c r="A8" s="6">
        <v>5</v>
      </c>
      <c r="B8" s="7" t="s">
        <v>130</v>
      </c>
      <c r="C8" s="8" t="s">
        <v>131</v>
      </c>
      <c r="D8" s="6">
        <v>65.945</v>
      </c>
      <c r="E8" s="14">
        <v>65.945</v>
      </c>
      <c r="F8" s="15"/>
      <c r="G8" s="6"/>
      <c r="H8" s="6"/>
      <c r="I8" s="6"/>
      <c r="J8" s="6"/>
      <c r="K8" s="6"/>
      <c r="L8" s="6"/>
      <c r="M8" s="6"/>
      <c r="N8" s="6"/>
      <c r="O8" s="17"/>
      <c r="P8" s="20">
        <f t="shared" si="0"/>
        <v>65.945</v>
      </c>
      <c r="Q8" s="24">
        <f t="shared" si="1"/>
        <v>1</v>
      </c>
      <c r="R8" s="20">
        <f t="shared" si="2"/>
        <v>0</v>
      </c>
      <c r="S8" s="6"/>
    </row>
    <row r="9" ht="48.95" customHeight="true" spans="1:19">
      <c r="A9" s="6">
        <v>6</v>
      </c>
      <c r="B9" s="9" t="s">
        <v>132</v>
      </c>
      <c r="C9" s="10" t="s">
        <v>133</v>
      </c>
      <c r="D9" s="6">
        <v>361.62</v>
      </c>
      <c r="E9" s="13">
        <v>361.62</v>
      </c>
      <c r="F9" s="6"/>
      <c r="G9" s="6"/>
      <c r="H9" s="6"/>
      <c r="I9" s="6"/>
      <c r="J9" s="6"/>
      <c r="K9" s="6"/>
      <c r="L9" s="6"/>
      <c r="M9" s="6"/>
      <c r="N9" s="6"/>
      <c r="O9" s="17"/>
      <c r="P9" s="20">
        <f t="shared" si="0"/>
        <v>361.62</v>
      </c>
      <c r="Q9" s="24">
        <f t="shared" si="1"/>
        <v>1</v>
      </c>
      <c r="R9" s="20">
        <f t="shared" si="2"/>
        <v>0</v>
      </c>
      <c r="S9" s="6"/>
    </row>
    <row r="10" ht="48.95" customHeight="true" spans="1:19">
      <c r="A10" s="6">
        <v>7</v>
      </c>
      <c r="B10" s="9" t="s">
        <v>134</v>
      </c>
      <c r="C10" s="10" t="s">
        <v>134</v>
      </c>
      <c r="D10" s="8">
        <v>11.5</v>
      </c>
      <c r="E10" s="14">
        <v>11.5</v>
      </c>
      <c r="F10" s="6"/>
      <c r="G10" s="6"/>
      <c r="H10" s="6"/>
      <c r="I10" s="6"/>
      <c r="J10" s="6"/>
      <c r="K10" s="6"/>
      <c r="L10" s="6"/>
      <c r="M10" s="6"/>
      <c r="N10" s="6"/>
      <c r="O10" s="17"/>
      <c r="P10" s="20">
        <f t="shared" si="0"/>
        <v>11.5</v>
      </c>
      <c r="Q10" s="24">
        <f t="shared" si="1"/>
        <v>1</v>
      </c>
      <c r="R10" s="20">
        <f t="shared" si="2"/>
        <v>0</v>
      </c>
      <c r="S10" s="6"/>
    </row>
    <row r="11" ht="48.95" customHeight="true" spans="1:19">
      <c r="A11" s="6">
        <v>8</v>
      </c>
      <c r="B11" s="9" t="s">
        <v>135</v>
      </c>
      <c r="C11" s="10" t="s">
        <v>136</v>
      </c>
      <c r="D11" s="8">
        <v>17.6</v>
      </c>
      <c r="E11" s="14">
        <v>17.6</v>
      </c>
      <c r="F11" s="6"/>
      <c r="G11" s="6"/>
      <c r="H11" s="6"/>
      <c r="I11" s="6"/>
      <c r="J11" s="6"/>
      <c r="K11" s="6"/>
      <c r="L11" s="6"/>
      <c r="M11" s="6"/>
      <c r="N11" s="6"/>
      <c r="O11" s="17"/>
      <c r="P11" s="20">
        <f t="shared" si="0"/>
        <v>17.6</v>
      </c>
      <c r="Q11" s="24">
        <f t="shared" si="1"/>
        <v>1</v>
      </c>
      <c r="R11" s="20">
        <f t="shared" si="2"/>
        <v>0</v>
      </c>
      <c r="S11" s="6"/>
    </row>
    <row r="12" ht="60.95" customHeight="true" spans="1:20">
      <c r="A12" s="6">
        <v>9</v>
      </c>
      <c r="B12" s="9" t="s">
        <v>137</v>
      </c>
      <c r="C12" s="10"/>
      <c r="D12" s="6">
        <v>100</v>
      </c>
      <c r="E12" s="14">
        <v>59.8</v>
      </c>
      <c r="F12" s="14">
        <v>12.86</v>
      </c>
      <c r="G12" s="14">
        <v>12</v>
      </c>
      <c r="H12" s="16">
        <v>1.92</v>
      </c>
      <c r="I12" s="14">
        <v>1.652</v>
      </c>
      <c r="J12" s="17">
        <v>11.768</v>
      </c>
      <c r="K12" s="6"/>
      <c r="L12" s="6"/>
      <c r="M12" s="6"/>
      <c r="N12" s="6"/>
      <c r="P12" s="20">
        <f>SUM(E12:N12)</f>
        <v>100</v>
      </c>
      <c r="Q12" s="24">
        <f t="shared" si="1"/>
        <v>1</v>
      </c>
      <c r="R12" s="20">
        <f t="shared" si="2"/>
        <v>0</v>
      </c>
      <c r="S12" s="6"/>
      <c r="T12" s="2" t="s">
        <v>128</v>
      </c>
    </row>
    <row r="13" ht="48.95" customHeight="true" spans="1:20">
      <c r="A13" s="6">
        <v>10</v>
      </c>
      <c r="B13" s="9" t="s">
        <v>138</v>
      </c>
      <c r="C13" s="10"/>
      <c r="D13" s="6">
        <v>65</v>
      </c>
      <c r="E13" s="14">
        <v>27.6</v>
      </c>
      <c r="F13" s="17">
        <v>37.4</v>
      </c>
      <c r="G13" s="6"/>
      <c r="H13" s="6"/>
      <c r="I13" s="6"/>
      <c r="J13" s="6"/>
      <c r="K13" s="6"/>
      <c r="L13" s="6"/>
      <c r="M13" s="6"/>
      <c r="N13" s="6"/>
      <c r="P13" s="20">
        <f>SUM(E13:N13)</f>
        <v>65</v>
      </c>
      <c r="Q13" s="24">
        <f t="shared" si="1"/>
        <v>1</v>
      </c>
      <c r="R13" s="20">
        <f t="shared" si="2"/>
        <v>0</v>
      </c>
      <c r="S13" s="6"/>
      <c r="T13" s="2" t="s">
        <v>139</v>
      </c>
    </row>
    <row r="14" ht="121.5" spans="1:20">
      <c r="A14" s="6">
        <v>11</v>
      </c>
      <c r="B14" s="7" t="s">
        <v>140</v>
      </c>
      <c r="C14" s="8" t="s">
        <v>141</v>
      </c>
      <c r="D14" s="6">
        <f>203+39.4351+0.005</f>
        <v>242.4401</v>
      </c>
      <c r="E14" s="14">
        <v>20.561535</v>
      </c>
      <c r="F14" s="14">
        <v>9.8704</v>
      </c>
      <c r="G14" s="14">
        <v>4.5</v>
      </c>
      <c r="H14" s="14">
        <v>17.55594</v>
      </c>
      <c r="I14" s="14">
        <v>65.945</v>
      </c>
      <c r="J14" s="14">
        <v>0.6846</v>
      </c>
      <c r="K14" s="16">
        <v>12</v>
      </c>
      <c r="L14" s="16">
        <v>7.368</v>
      </c>
      <c r="M14" s="16">
        <v>5.88</v>
      </c>
      <c r="N14" s="14">
        <v>43.48</v>
      </c>
      <c r="O14" s="16">
        <v>16</v>
      </c>
      <c r="P14" s="20">
        <f t="shared" ref="P14:P16" si="3">SUM(E14:O14)</f>
        <v>203.845475</v>
      </c>
      <c r="Q14" s="24">
        <f t="shared" si="1"/>
        <v>0.840807585048843</v>
      </c>
      <c r="R14" s="25">
        <f t="shared" si="2"/>
        <v>38.594625</v>
      </c>
      <c r="S14" s="6"/>
      <c r="T14" s="2" t="s">
        <v>142</v>
      </c>
    </row>
    <row r="15" ht="84" customHeight="true" spans="1:19">
      <c r="A15" s="6">
        <v>12</v>
      </c>
      <c r="B15" s="8" t="s">
        <v>143</v>
      </c>
      <c r="C15" s="8" t="s">
        <v>144</v>
      </c>
      <c r="D15" s="6">
        <v>268.2</v>
      </c>
      <c r="E15" s="14">
        <v>38.05</v>
      </c>
      <c r="F15" s="14">
        <v>5.5</v>
      </c>
      <c r="G15" s="14">
        <v>132</v>
      </c>
      <c r="H15" s="14">
        <v>6.25</v>
      </c>
      <c r="I15" s="14">
        <v>60</v>
      </c>
      <c r="J15" s="14">
        <v>1</v>
      </c>
      <c r="K15" s="16">
        <v>0.87</v>
      </c>
      <c r="L15" s="16">
        <v>0.66</v>
      </c>
      <c r="M15" s="16"/>
      <c r="N15" s="14"/>
      <c r="O15" s="16"/>
      <c r="P15" s="20">
        <f t="shared" si="3"/>
        <v>244.33</v>
      </c>
      <c r="Q15" s="24">
        <f t="shared" si="1"/>
        <v>0.910999254287845</v>
      </c>
      <c r="R15" s="26">
        <f t="shared" si="2"/>
        <v>23.87</v>
      </c>
      <c r="S15" s="6"/>
    </row>
    <row r="16" ht="84" customHeight="true" spans="1:19">
      <c r="A16" s="6">
        <v>13</v>
      </c>
      <c r="B16" s="8" t="s">
        <v>145</v>
      </c>
      <c r="C16" s="8" t="s">
        <v>146</v>
      </c>
      <c r="D16" s="6">
        <v>267.33</v>
      </c>
      <c r="E16" s="14">
        <v>6.26</v>
      </c>
      <c r="F16" s="14">
        <v>5.5</v>
      </c>
      <c r="G16" s="14">
        <v>2.31</v>
      </c>
      <c r="H16" s="14">
        <v>59</v>
      </c>
      <c r="I16" s="14">
        <v>1</v>
      </c>
      <c r="J16" s="14">
        <v>0.86</v>
      </c>
      <c r="K16" s="14">
        <v>0.66</v>
      </c>
      <c r="L16" s="14"/>
      <c r="M16" s="14"/>
      <c r="N16" s="14"/>
      <c r="O16" s="16"/>
      <c r="P16" s="20">
        <f t="shared" si="3"/>
        <v>75.59</v>
      </c>
      <c r="Q16" s="24">
        <f t="shared" si="1"/>
        <v>0.282759136647589</v>
      </c>
      <c r="R16" s="26">
        <f t="shared" si="2"/>
        <v>191.74</v>
      </c>
      <c r="S16" s="6"/>
    </row>
    <row r="17" ht="42.95" customHeight="true" spans="1:19">
      <c r="A17" s="6" t="s">
        <v>102</v>
      </c>
      <c r="B17" s="6"/>
      <c r="C17" s="6"/>
      <c r="D17" s="11">
        <f>SUM(D4:D16)</f>
        <v>1626.6151</v>
      </c>
      <c r="E17" s="11">
        <f t="shared" ref="E17:L17" si="4">SUM(E4:E14)</f>
        <v>612.126535</v>
      </c>
      <c r="F17" s="11">
        <f t="shared" si="4"/>
        <v>61.9704</v>
      </c>
      <c r="G17" s="11">
        <f t="shared" si="4"/>
        <v>131.470081</v>
      </c>
      <c r="H17" s="11">
        <f t="shared" si="4"/>
        <v>61.527832</v>
      </c>
      <c r="I17" s="11">
        <f t="shared" si="4"/>
        <v>69.047</v>
      </c>
      <c r="J17" s="11">
        <f t="shared" si="4"/>
        <v>12.5726</v>
      </c>
      <c r="K17" s="11">
        <f t="shared" si="4"/>
        <v>12</v>
      </c>
      <c r="L17" s="11">
        <f t="shared" si="4"/>
        <v>7.368</v>
      </c>
      <c r="M17" s="11"/>
      <c r="N17" s="11">
        <f t="shared" ref="N17:P17" si="5">SUM(N4:N14)</f>
        <v>43.48</v>
      </c>
      <c r="O17" s="22">
        <f t="shared" si="5"/>
        <v>35.048027</v>
      </c>
      <c r="P17" s="11">
        <f t="shared" si="5"/>
        <v>1052.490475</v>
      </c>
      <c r="Q17" s="24">
        <f t="shared" si="1"/>
        <v>0.647043344796197</v>
      </c>
      <c r="R17" s="20">
        <f t="shared" si="2"/>
        <v>574.124625</v>
      </c>
      <c r="S17" s="6"/>
    </row>
    <row r="18" spans="4:4">
      <c r="D18">
        <v>1626.6151</v>
      </c>
    </row>
    <row r="20" spans="4:4">
      <c r="D20">
        <f>D18-D17</f>
        <v>0</v>
      </c>
    </row>
  </sheetData>
  <mergeCells count="9">
    <mergeCell ref="A1:S1"/>
    <mergeCell ref="E2:P2"/>
    <mergeCell ref="A2:A3"/>
    <mergeCell ref="B2:B3"/>
    <mergeCell ref="C2:C3"/>
    <mergeCell ref="D2:D3"/>
    <mergeCell ref="Q2:Q3"/>
    <mergeCell ref="R2:R3"/>
    <mergeCell ref="S2:S3"/>
  </mergeCells>
  <pageMargins left="0.75" right="0.75" top="1" bottom="1" header="0.5" footer="0.5"/>
  <pageSetup paperSize="9" scale="5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中央、省州资金</vt:lpstr>
      <vt:lpstr>县级配套资金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2021-09-06T06:54:00Z</dcterms:created>
  <dcterms:modified xsi:type="dcterms:W3CDTF">2022-12-11T16:54:18Z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AEEAC1058ED34DDEB5F35A98D528C66E</vt:lpwstr>
  </property>
  <property fmtid="{D5CDD505-2E9C-101B-9397-08002B2CF9AE}" pid="3" name="KSOProductBuildVer">
    <vt:lpwstr>2052-11.8.2.10337</vt:lpwstr>
  </property>
  <property fmtid="{D5CDD505-2E9C-101B-9397-08002B2CF9AE}" pid="4" name="KSOReadingLayout">
    <vt:bool>true</vt:bool>
  </property>
</Properties>
</file>